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el output" sheetId="1" r:id="rId4"/>
    <sheet state="visible" name="Bill calculation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42">
      <text>
        <t xml:space="preserve">Biogas
</t>
      </text>
    </comment>
    <comment authorId="0" ref="E42">
      <text>
        <t xml:space="preserve">Biogas
</t>
      </text>
    </comment>
    <comment authorId="0" ref="D66">
      <text>
        <t xml:space="preserve">Biogas
</t>
      </text>
    </comment>
    <comment authorId="0" ref="E66">
      <text>
        <t xml:space="preserve">Biogas
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3">
      <text>
        <t xml:space="preserve">Includes CfD payments
</t>
      </text>
    </comment>
  </commentList>
</comments>
</file>

<file path=xl/sharedStrings.xml><?xml version="1.0" encoding="utf-8"?>
<sst xmlns="http://schemas.openxmlformats.org/spreadsheetml/2006/main" count="100" uniqueCount="70">
  <si>
    <t>Capacity (GW)</t>
  </si>
  <si>
    <t>2022 (UK)</t>
  </si>
  <si>
    <t>Falling Behind Ember 2030 (UK)</t>
  </si>
  <si>
    <t>Delivering Commitments Ember 2030 (UK)</t>
  </si>
  <si>
    <t>BECCS</t>
  </si>
  <si>
    <t>Biogas</t>
  </si>
  <si>
    <t>Biomass and waste</t>
  </si>
  <si>
    <t>DSR</t>
  </si>
  <si>
    <t>Gas</t>
  </si>
  <si>
    <t>Gas CCS</t>
  </si>
  <si>
    <t>Hard coal</t>
  </si>
  <si>
    <t>Hydro</t>
  </si>
  <si>
    <t>Hydrogen</t>
  </si>
  <si>
    <t>Nuclear</t>
  </si>
  <si>
    <t>Oil</t>
  </si>
  <si>
    <t>PV</t>
  </si>
  <si>
    <t>Wind onshore</t>
  </si>
  <si>
    <t>Wind offshore</t>
  </si>
  <si>
    <t>Marine/Tidal/Other RES</t>
  </si>
  <si>
    <t>Battery + V2G</t>
  </si>
  <si>
    <t>Hydro pumped storage</t>
  </si>
  <si>
    <t>Other storage</t>
  </si>
  <si>
    <t>Interconnectors</t>
  </si>
  <si>
    <t>Peak demand - excluding H2 (GW)</t>
  </si>
  <si>
    <t>Yearly demand - excluding H2 (TWh)</t>
  </si>
  <si>
    <t>Sources for 2022 data</t>
  </si>
  <si>
    <t>DUKES 5.7 and ET 5.1, batteries: https://www.energy-storage.news/800mwh-of-utility-scale-energy-storage-capacity-added-in-the-uk-during-2022/, DSR 2022 from FES, demand 2022: https://assets.publishing.service.gov.uk/government/uploads/system/uploads/attachment_data/file/1174357/DUKES_2023_Chapter_5.pdf</t>
  </si>
  <si>
    <t>Generation (TWh)</t>
  </si>
  <si>
    <t>Bioenergy and waste</t>
  </si>
  <si>
    <t>Fossil Fuel</t>
  </si>
  <si>
    <t>- Gas</t>
  </si>
  <si>
    <t>- Hard coal</t>
  </si>
  <si>
    <t>- Oil</t>
  </si>
  <si>
    <t>Gas CCUS</t>
  </si>
  <si>
    <t>Offshore Wind</t>
  </si>
  <si>
    <t>Onshore Wind</t>
  </si>
  <si>
    <t>Solar</t>
  </si>
  <si>
    <t>Other</t>
  </si>
  <si>
    <t>SUM of generation</t>
  </si>
  <si>
    <t>Net imports</t>
  </si>
  <si>
    <t>Electrolysers</t>
  </si>
  <si>
    <t>Storage losses</t>
  </si>
  <si>
    <t>Share of generation (%)</t>
  </si>
  <si>
    <t>Generation</t>
  </si>
  <si>
    <t>Other RES</t>
  </si>
  <si>
    <t>Renewables</t>
  </si>
  <si>
    <t>Clean</t>
  </si>
  <si>
    <t>Unabated fossil fuels</t>
  </si>
  <si>
    <t>Wind + Solar</t>
  </si>
  <si>
    <t>Any differences in sums are due to rounding</t>
  </si>
  <si>
    <t xml:space="preserve">Full modelling assumptions described in: https://ember-climate.org/insights/research/uk-gas-power-phase-out/ and </t>
  </si>
  <si>
    <t>Contact: data@ember-climate.org</t>
  </si>
  <si>
    <t>Household Bill (£)</t>
  </si>
  <si>
    <t>Q3 2023 Ofgem Default Tariff
Electricity: Single-Rate Metering; Other payment method</t>
  </si>
  <si>
    <t>Falling behind (2030)</t>
  </si>
  <si>
    <t>Delivering commitments (2030)</t>
  </si>
  <si>
    <t xml:space="preserve">Wholesale </t>
  </si>
  <si>
    <t>- direct fuel</t>
  </si>
  <si>
    <t>- capacity market</t>
  </si>
  <si>
    <r>
      <rPr>
        <rFont val="Arial"/>
        <color theme="1"/>
      </rPr>
      <t xml:space="preserve">- </t>
    </r>
    <r>
      <rPr>
        <rFont val="Arial"/>
        <i/>
        <color theme="1"/>
      </rPr>
      <t>adjustment allowance</t>
    </r>
  </si>
  <si>
    <t>Network</t>
  </si>
  <si>
    <t>- Transmission</t>
  </si>
  <si>
    <t>-</t>
  </si>
  <si>
    <t>- Distribution</t>
  </si>
  <si>
    <t>- Balancing</t>
  </si>
  <si>
    <t>Policy</t>
  </si>
  <si>
    <t>Operating</t>
  </si>
  <si>
    <t>Margin</t>
  </si>
  <si>
    <t>VAT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</si>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</sst>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i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">
    <border/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164" xfId="0" applyFont="1" applyNumberFormat="1"/>
    <xf borderId="0" fillId="2" fontId="2" numFmtId="0" xfId="0" applyAlignment="1" applyFill="1" applyFont="1">
      <alignment readingOrder="0"/>
    </xf>
    <xf borderId="0" fillId="0" fontId="2" numFmtId="10" xfId="0" applyAlignment="1" applyFont="1" applyNumberFormat="1">
      <alignment readingOrder="0"/>
    </xf>
    <xf borderId="1" fillId="0" fontId="1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1.0"/>
    <col customWidth="1" min="3" max="3" width="7.75"/>
    <col customWidth="1" min="4" max="4" width="17.0"/>
    <col customWidth="1" min="5" max="5" width="28.63"/>
  </cols>
  <sheetData>
    <row r="1">
      <c r="A1" s="1" t="s">
        <v>0</v>
      </c>
      <c r="B1" s="2"/>
      <c r="C1" s="1" t="s">
        <v>1</v>
      </c>
      <c r="D1" s="1" t="s">
        <v>2</v>
      </c>
      <c r="E1" s="1" t="s">
        <v>3</v>
      </c>
    </row>
    <row r="2">
      <c r="B2" s="3" t="s">
        <v>4</v>
      </c>
      <c r="C2" s="3">
        <v>0.0</v>
      </c>
      <c r="D2" s="3">
        <v>0.0</v>
      </c>
      <c r="E2" s="3">
        <v>0.6</v>
      </c>
    </row>
    <row r="3">
      <c r="B3" s="3" t="s">
        <v>5</v>
      </c>
      <c r="C3" s="3">
        <v>1.9</v>
      </c>
      <c r="D3" s="3">
        <v>1.8</v>
      </c>
      <c r="E3" s="3">
        <v>1.8</v>
      </c>
    </row>
    <row r="4">
      <c r="B4" s="3" t="s">
        <v>6</v>
      </c>
      <c r="C4" s="3">
        <v>6.2</v>
      </c>
      <c r="D4" s="3">
        <v>5.2</v>
      </c>
      <c r="E4" s="3">
        <v>5.2</v>
      </c>
    </row>
    <row r="5">
      <c r="B5" s="3" t="s">
        <v>7</v>
      </c>
      <c r="C5" s="3">
        <v>1.6</v>
      </c>
      <c r="D5" s="3">
        <v>2.0</v>
      </c>
      <c r="E5" s="3">
        <v>2.0</v>
      </c>
    </row>
    <row r="6">
      <c r="B6" s="3" t="s">
        <v>8</v>
      </c>
      <c r="C6" s="3">
        <v>35.7</v>
      </c>
      <c r="D6" s="3">
        <v>33.6</v>
      </c>
      <c r="E6" s="3">
        <v>23.8</v>
      </c>
    </row>
    <row r="7">
      <c r="B7" s="3" t="s">
        <v>9</v>
      </c>
      <c r="C7" s="3">
        <v>0.0</v>
      </c>
      <c r="D7" s="3">
        <v>0.0</v>
      </c>
      <c r="E7" s="3">
        <v>5.2</v>
      </c>
    </row>
    <row r="8">
      <c r="B8" s="3" t="s">
        <v>10</v>
      </c>
      <c r="C8" s="3">
        <v>5.4</v>
      </c>
      <c r="D8" s="3">
        <v>0.0</v>
      </c>
      <c r="E8" s="3">
        <v>0.0</v>
      </c>
    </row>
    <row r="9">
      <c r="B9" s="3" t="s">
        <v>11</v>
      </c>
      <c r="C9" s="3">
        <v>1.6</v>
      </c>
      <c r="D9" s="3">
        <v>1.9</v>
      </c>
      <c r="E9" s="3">
        <v>1.9</v>
      </c>
    </row>
    <row r="10">
      <c r="B10" s="3" t="s">
        <v>12</v>
      </c>
      <c r="C10" s="3">
        <v>0.0</v>
      </c>
      <c r="D10" s="3">
        <v>0.0</v>
      </c>
      <c r="E10" s="3">
        <v>0.9</v>
      </c>
    </row>
    <row r="11">
      <c r="B11" s="3" t="s">
        <v>13</v>
      </c>
      <c r="C11" s="3">
        <v>5.9</v>
      </c>
      <c r="D11" s="3">
        <v>4.4</v>
      </c>
      <c r="E11" s="3">
        <v>4.4</v>
      </c>
    </row>
    <row r="12">
      <c r="B12" s="3" t="s">
        <v>14</v>
      </c>
      <c r="C12" s="3">
        <v>1.4</v>
      </c>
      <c r="D12" s="3">
        <v>0.1</v>
      </c>
      <c r="E12" s="3">
        <v>0.1</v>
      </c>
    </row>
    <row r="13">
      <c r="B13" s="3" t="s">
        <v>15</v>
      </c>
      <c r="C13" s="3">
        <v>14.7</v>
      </c>
      <c r="D13" s="3">
        <v>18.7</v>
      </c>
      <c r="E13" s="3">
        <v>50.0</v>
      </c>
    </row>
    <row r="14">
      <c r="B14" s="3" t="s">
        <v>16</v>
      </c>
      <c r="C14" s="3">
        <v>14.8</v>
      </c>
      <c r="D14" s="3">
        <v>22.0</v>
      </c>
      <c r="E14" s="3">
        <v>31.8</v>
      </c>
    </row>
    <row r="15">
      <c r="B15" s="3" t="s">
        <v>17</v>
      </c>
      <c r="C15" s="3">
        <v>13.9</v>
      </c>
      <c r="D15" s="3">
        <v>31.5</v>
      </c>
      <c r="E15" s="3">
        <v>50.0</v>
      </c>
    </row>
    <row r="16">
      <c r="B16" s="3" t="s">
        <v>18</v>
      </c>
      <c r="C16" s="3">
        <v>0.0</v>
      </c>
      <c r="D16" s="3">
        <v>1.8</v>
      </c>
      <c r="E16" s="3">
        <v>2.6</v>
      </c>
    </row>
    <row r="17">
      <c r="B17" s="3" t="s">
        <v>19</v>
      </c>
      <c r="C17" s="3">
        <v>2.4</v>
      </c>
      <c r="D17" s="3">
        <v>10.6</v>
      </c>
      <c r="E17" s="3">
        <v>22.1</v>
      </c>
    </row>
    <row r="18">
      <c r="B18" s="3" t="s">
        <v>20</v>
      </c>
      <c r="C18" s="3">
        <v>2.7</v>
      </c>
      <c r="D18" s="3">
        <v>3.0</v>
      </c>
      <c r="E18" s="3">
        <v>4.9</v>
      </c>
    </row>
    <row r="19">
      <c r="B19" s="3" t="s">
        <v>21</v>
      </c>
      <c r="C19" s="3">
        <v>0.0</v>
      </c>
      <c r="D19" s="3">
        <v>0.05</v>
      </c>
      <c r="E19" s="3">
        <v>3.8</v>
      </c>
    </row>
    <row r="20">
      <c r="B20" s="3" t="s">
        <v>22</v>
      </c>
      <c r="C20" s="3">
        <v>8.9</v>
      </c>
      <c r="D20" s="3">
        <v>11.8</v>
      </c>
      <c r="E20" s="3">
        <v>15.9</v>
      </c>
    </row>
    <row r="22">
      <c r="B22" s="3" t="s">
        <v>23</v>
      </c>
      <c r="C22" s="3">
        <v>48.6</v>
      </c>
      <c r="D22" s="3">
        <v>60.0</v>
      </c>
      <c r="E22" s="3">
        <v>61.4</v>
      </c>
    </row>
    <row r="23">
      <c r="B23" s="3" t="s">
        <v>24</v>
      </c>
      <c r="C23" s="3">
        <v>320.7</v>
      </c>
      <c r="D23" s="3">
        <v>338.35</v>
      </c>
      <c r="E23" s="3">
        <v>346.29</v>
      </c>
    </row>
    <row r="25">
      <c r="B25" s="3" t="s">
        <v>25</v>
      </c>
      <c r="C25" s="3" t="s">
        <v>26</v>
      </c>
    </row>
    <row r="27">
      <c r="A27" s="1" t="s">
        <v>27</v>
      </c>
      <c r="B27" s="2"/>
      <c r="C27" s="1" t="s">
        <v>1</v>
      </c>
      <c r="D27" s="1" t="s">
        <v>2</v>
      </c>
      <c r="E27" s="1" t="s">
        <v>3</v>
      </c>
    </row>
    <row r="28">
      <c r="B28" s="3" t="s">
        <v>28</v>
      </c>
      <c r="C28" s="3">
        <v>35.8</v>
      </c>
      <c r="D28" s="3">
        <v>30.9</v>
      </c>
      <c r="E28" s="3">
        <v>25.2</v>
      </c>
    </row>
    <row r="29">
      <c r="B29" s="3" t="s">
        <v>4</v>
      </c>
      <c r="C29" s="3">
        <v>0.0</v>
      </c>
      <c r="D29" s="3">
        <v>0.0</v>
      </c>
      <c r="E29" s="3">
        <v>4.3</v>
      </c>
    </row>
    <row r="30">
      <c r="B30" s="3" t="s">
        <v>29</v>
      </c>
      <c r="C30" s="3">
        <f>sum(C31:C33)</f>
        <v>132.8</v>
      </c>
      <c r="D30" s="3">
        <v>36.4</v>
      </c>
      <c r="E30" s="3">
        <v>7.1</v>
      </c>
    </row>
    <row r="31">
      <c r="B31" s="4" t="s">
        <v>30</v>
      </c>
      <c r="C31" s="3">
        <v>125.0</v>
      </c>
      <c r="D31" s="3">
        <v>36.4</v>
      </c>
      <c r="E31" s="3">
        <v>7.1</v>
      </c>
    </row>
    <row r="32">
      <c r="B32" s="4" t="s">
        <v>31</v>
      </c>
      <c r="C32" s="3">
        <v>5.6</v>
      </c>
      <c r="D32" s="3">
        <v>0.0</v>
      </c>
      <c r="E32" s="3">
        <v>0.0</v>
      </c>
    </row>
    <row r="33">
      <c r="B33" s="4" t="s">
        <v>32</v>
      </c>
      <c r="C33" s="3">
        <v>2.2</v>
      </c>
      <c r="D33" s="3">
        <v>0.0</v>
      </c>
      <c r="E33" s="3">
        <v>0.0</v>
      </c>
    </row>
    <row r="34">
      <c r="B34" s="3" t="s">
        <v>33</v>
      </c>
      <c r="C34" s="3">
        <v>0.0</v>
      </c>
      <c r="D34" s="3">
        <v>0.0</v>
      </c>
      <c r="E34" s="3">
        <v>11.5</v>
      </c>
    </row>
    <row r="35">
      <c r="B35" s="3" t="s">
        <v>13</v>
      </c>
      <c r="C35" s="3">
        <v>47.7</v>
      </c>
      <c r="D35" s="3">
        <v>28.4</v>
      </c>
      <c r="E35" s="3">
        <v>25.8</v>
      </c>
    </row>
    <row r="36">
      <c r="B36" s="3" t="s">
        <v>12</v>
      </c>
      <c r="C36" s="3">
        <v>0.0</v>
      </c>
      <c r="D36" s="3">
        <v>0.0</v>
      </c>
      <c r="E36" s="3">
        <v>1.8</v>
      </c>
    </row>
    <row r="37">
      <c r="B37" s="3" t="s">
        <v>34</v>
      </c>
      <c r="C37" s="3">
        <v>45.0</v>
      </c>
      <c r="D37" s="3">
        <v>135.8</v>
      </c>
      <c r="E37" s="3">
        <v>211.9</v>
      </c>
    </row>
    <row r="38">
      <c r="B38" s="3" t="s">
        <v>35</v>
      </c>
      <c r="C38" s="3">
        <v>35.2</v>
      </c>
      <c r="D38" s="3">
        <v>63.0</v>
      </c>
      <c r="E38" s="3">
        <v>86.8</v>
      </c>
    </row>
    <row r="39">
      <c r="B39" s="3" t="s">
        <v>36</v>
      </c>
      <c r="C39" s="3">
        <v>13.3</v>
      </c>
      <c r="D39" s="3">
        <v>19.4</v>
      </c>
      <c r="E39" s="3">
        <v>51.8</v>
      </c>
    </row>
    <row r="40">
      <c r="B40" s="3" t="s">
        <v>11</v>
      </c>
      <c r="C40" s="3">
        <v>7.6</v>
      </c>
      <c r="D40" s="3">
        <v>3.7</v>
      </c>
      <c r="E40" s="3">
        <v>3.0</v>
      </c>
    </row>
    <row r="41">
      <c r="B41" s="3" t="s">
        <v>18</v>
      </c>
      <c r="C41" s="3">
        <v>0.0</v>
      </c>
      <c r="D41" s="3">
        <v>10.2</v>
      </c>
      <c r="E41" s="3">
        <v>12.6</v>
      </c>
    </row>
    <row r="42">
      <c r="B42" s="3" t="s">
        <v>37</v>
      </c>
      <c r="C42" s="3">
        <v>7.8</v>
      </c>
      <c r="D42" s="3">
        <v>11.6</v>
      </c>
      <c r="E42" s="3">
        <v>9.5</v>
      </c>
    </row>
    <row r="44">
      <c r="B44" s="3" t="s">
        <v>38</v>
      </c>
      <c r="C44" s="3">
        <f>sum(C28:C30,C34:C42)</f>
        <v>325.2</v>
      </c>
      <c r="D44" s="3">
        <v>339.3</v>
      </c>
      <c r="E44" s="3">
        <v>451.5</v>
      </c>
    </row>
    <row r="45">
      <c r="B45" s="3" t="s">
        <v>39</v>
      </c>
      <c r="C45" s="3">
        <v>-5.3</v>
      </c>
      <c r="D45" s="3">
        <v>4.3</v>
      </c>
      <c r="E45" s="3">
        <v>-48.7</v>
      </c>
    </row>
    <row r="46">
      <c r="B46" s="3" t="s">
        <v>40</v>
      </c>
      <c r="C46" s="3"/>
      <c r="D46" s="3">
        <v>-2.0</v>
      </c>
      <c r="E46" s="3">
        <v>-49.1</v>
      </c>
    </row>
    <row r="47">
      <c r="B47" s="3" t="s">
        <v>41</v>
      </c>
      <c r="D47" s="3">
        <v>-3.3</v>
      </c>
      <c r="E47" s="3">
        <v>-7.1</v>
      </c>
    </row>
    <row r="49">
      <c r="B49" s="3"/>
    </row>
    <row r="50">
      <c r="A50" s="1" t="s">
        <v>42</v>
      </c>
      <c r="B50" s="2"/>
      <c r="C50" s="2"/>
      <c r="D50" s="2"/>
      <c r="E50" s="2"/>
    </row>
    <row r="51">
      <c r="A51" s="2"/>
      <c r="B51" s="1" t="s">
        <v>43</v>
      </c>
      <c r="C51" s="1" t="s">
        <v>1</v>
      </c>
      <c r="D51" s="1" t="s">
        <v>2</v>
      </c>
      <c r="E51" s="1" t="s">
        <v>3</v>
      </c>
    </row>
    <row r="52">
      <c r="B52" s="3" t="s">
        <v>28</v>
      </c>
      <c r="C52" s="5">
        <v>0.1100861008610086</v>
      </c>
      <c r="D52" s="5">
        <v>0.09109669811320754</v>
      </c>
      <c r="E52" s="5">
        <f t="shared" ref="E52:E66" si="1">E28/$E$44</f>
        <v>0.05581395349</v>
      </c>
    </row>
    <row r="53">
      <c r="B53" s="3" t="s">
        <v>4</v>
      </c>
      <c r="C53" s="5">
        <v>0.0</v>
      </c>
      <c r="D53" s="5">
        <v>0.0</v>
      </c>
      <c r="E53" s="5">
        <f t="shared" si="1"/>
        <v>0.009523809524</v>
      </c>
    </row>
    <row r="54">
      <c r="B54" s="3" t="s">
        <v>29</v>
      </c>
      <c r="C54" s="5">
        <v>0.4083640836408364</v>
      </c>
      <c r="D54" s="5">
        <v>0.10731132075471699</v>
      </c>
      <c r="E54" s="5">
        <f t="shared" si="1"/>
        <v>0.01572535991</v>
      </c>
    </row>
    <row r="55">
      <c r="B55" s="4" t="s">
        <v>30</v>
      </c>
      <c r="C55" s="5">
        <v>0.3843788437884379</v>
      </c>
      <c r="D55" s="5">
        <v>0.10731132075471699</v>
      </c>
      <c r="E55" s="5">
        <f t="shared" si="1"/>
        <v>0.01572535991</v>
      </c>
    </row>
    <row r="56">
      <c r="B56" s="4" t="s">
        <v>31</v>
      </c>
      <c r="C56" s="5">
        <v>0.017220172201722016</v>
      </c>
      <c r="D56" s="5">
        <v>0.0</v>
      </c>
      <c r="E56" s="5">
        <f t="shared" si="1"/>
        <v>0</v>
      </c>
    </row>
    <row r="57">
      <c r="B57" s="4" t="s">
        <v>32</v>
      </c>
      <c r="C57" s="5">
        <v>0.006765067650676508</v>
      </c>
      <c r="D57" s="5">
        <v>0.0</v>
      </c>
      <c r="E57" s="5">
        <f t="shared" si="1"/>
        <v>0</v>
      </c>
    </row>
    <row r="58">
      <c r="B58" s="3" t="s">
        <v>33</v>
      </c>
      <c r="C58" s="5">
        <v>0.0</v>
      </c>
      <c r="D58" s="5">
        <v>0.0</v>
      </c>
      <c r="E58" s="5">
        <f t="shared" si="1"/>
        <v>0.02547065338</v>
      </c>
    </row>
    <row r="59">
      <c r="B59" s="3" t="s">
        <v>13</v>
      </c>
      <c r="C59" s="5">
        <v>0.1466789667896679</v>
      </c>
      <c r="D59" s="5">
        <v>0.08372641509433962</v>
      </c>
      <c r="E59" s="5">
        <f t="shared" si="1"/>
        <v>0.05714285714</v>
      </c>
    </row>
    <row r="60">
      <c r="B60" s="3" t="s">
        <v>12</v>
      </c>
      <c r="C60" s="5">
        <v>0.0</v>
      </c>
      <c r="D60" s="5">
        <v>0.0</v>
      </c>
      <c r="E60" s="5">
        <f t="shared" si="1"/>
        <v>0.003986710963</v>
      </c>
    </row>
    <row r="61">
      <c r="B61" s="3" t="s">
        <v>34</v>
      </c>
      <c r="C61" s="5">
        <v>0.13837638376383765</v>
      </c>
      <c r="D61" s="5">
        <v>0.40005896226415094</v>
      </c>
      <c r="E61" s="5">
        <f t="shared" si="1"/>
        <v>0.469324474</v>
      </c>
    </row>
    <row r="62">
      <c r="B62" s="3" t="s">
        <v>35</v>
      </c>
      <c r="C62" s="5">
        <v>0.10824108241082413</v>
      </c>
      <c r="D62" s="5">
        <v>0.1857311320754717</v>
      </c>
      <c r="E62" s="5">
        <f t="shared" si="1"/>
        <v>0.192248062</v>
      </c>
    </row>
    <row r="63">
      <c r="B63" s="3" t="s">
        <v>36</v>
      </c>
      <c r="C63" s="5">
        <v>0.04089790897908979</v>
      </c>
      <c r="D63" s="5">
        <v>0.05689858490566038</v>
      </c>
      <c r="E63" s="5">
        <f t="shared" si="1"/>
        <v>0.1147286822</v>
      </c>
    </row>
    <row r="64">
      <c r="B64" s="3" t="s">
        <v>11</v>
      </c>
      <c r="C64" s="5">
        <v>0.023370233702337023</v>
      </c>
      <c r="D64" s="5">
        <v>0.010966981132075473</v>
      </c>
      <c r="E64" s="5">
        <f t="shared" si="1"/>
        <v>0.006644518272</v>
      </c>
    </row>
    <row r="65">
      <c r="B65" s="3" t="s">
        <v>44</v>
      </c>
      <c r="C65" s="5">
        <v>0.0</v>
      </c>
      <c r="D65" s="5">
        <v>0.029952830188679246</v>
      </c>
      <c r="E65" s="5">
        <f t="shared" si="1"/>
        <v>0.02790697674</v>
      </c>
    </row>
    <row r="66">
      <c r="B66" s="3" t="s">
        <v>37</v>
      </c>
      <c r="C66" s="5">
        <v>0.023985239852398525</v>
      </c>
      <c r="D66" s="5">
        <v>0.03419811320754717</v>
      </c>
      <c r="E66" s="5">
        <f t="shared" si="1"/>
        <v>0.02104097453</v>
      </c>
    </row>
    <row r="67">
      <c r="C67" s="6"/>
      <c r="D67" s="6"/>
      <c r="E67" s="6"/>
    </row>
    <row r="68">
      <c r="B68" s="3" t="s">
        <v>45</v>
      </c>
      <c r="C68" s="5">
        <v>0.4449569495694958</v>
      </c>
      <c r="D68" s="5">
        <v>0.8089033018867924</v>
      </c>
      <c r="E68" s="5">
        <v>0.901218161683278</v>
      </c>
    </row>
    <row r="69">
      <c r="B69" s="3" t="s">
        <v>46</v>
      </c>
      <c r="C69" s="5">
        <v>0.5916359163591637</v>
      </c>
      <c r="D69" s="5">
        <v>0.8926297169811321</v>
      </c>
      <c r="E69" s="5">
        <v>0.9838316722037652</v>
      </c>
    </row>
    <row r="70">
      <c r="B70" s="3" t="s">
        <v>47</v>
      </c>
      <c r="C70" s="5">
        <v>0.4083640836408364</v>
      </c>
      <c r="D70" s="5">
        <v>0.10731132075471699</v>
      </c>
      <c r="E70" s="5">
        <v>0.015425977345850413</v>
      </c>
    </row>
    <row r="71">
      <c r="B71" s="3" t="s">
        <v>48</v>
      </c>
      <c r="C71" s="5">
        <v>0.28751537515375153</v>
      </c>
      <c r="D71" s="5">
        <v>0.642688679245283</v>
      </c>
      <c r="E71" s="5">
        <v>0.7763012181616833</v>
      </c>
    </row>
    <row r="73">
      <c r="A73" s="3" t="s">
        <v>49</v>
      </c>
    </row>
    <row r="74">
      <c r="A74" s="7" t="s">
        <v>50</v>
      </c>
      <c r="C74" s="8"/>
      <c r="D74" s="8"/>
      <c r="E74" s="8"/>
    </row>
    <row r="75">
      <c r="A75" s="3" t="s">
        <v>51</v>
      </c>
      <c r="C75" s="8"/>
      <c r="D75" s="8"/>
      <c r="E75" s="8"/>
    </row>
    <row r="77">
      <c r="A77" s="1"/>
      <c r="C77" s="8"/>
      <c r="D77" s="8"/>
      <c r="E77" s="8"/>
    </row>
  </sheetData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63"/>
    <col customWidth="1" min="2" max="2" width="46.75"/>
    <col customWidth="1" min="3" max="3" width="22.63"/>
    <col customWidth="1" min="4" max="4" width="21.75"/>
  </cols>
  <sheetData>
    <row r="1">
      <c r="A1" s="3" t="s">
        <v>52</v>
      </c>
      <c r="B1" s="1" t="s">
        <v>53</v>
      </c>
      <c r="C1" s="1" t="s">
        <v>54</v>
      </c>
      <c r="D1" s="1" t="s">
        <v>55</v>
      </c>
    </row>
    <row r="2">
      <c r="A2" s="1" t="s">
        <v>56</v>
      </c>
      <c r="B2" s="1">
        <v>546.48</v>
      </c>
      <c r="C2" s="1">
        <v>269.5</v>
      </c>
      <c r="D2" s="1">
        <v>200.3</v>
      </c>
    </row>
    <row r="3">
      <c r="A3" s="4" t="s">
        <v>57</v>
      </c>
      <c r="B3" s="4">
        <v>493.32</v>
      </c>
      <c r="C3" s="4">
        <v>230.8</v>
      </c>
      <c r="D3" s="4">
        <v>161.5</v>
      </c>
    </row>
    <row r="4">
      <c r="A4" s="4" t="s">
        <v>58</v>
      </c>
      <c r="B4" s="4">
        <v>18.0</v>
      </c>
      <c r="C4" s="4">
        <v>18.0</v>
      </c>
      <c r="D4" s="4">
        <v>18.0</v>
      </c>
    </row>
    <row r="5">
      <c r="A5" s="3" t="s">
        <v>59</v>
      </c>
      <c r="B5" s="4">
        <v>35.16</v>
      </c>
      <c r="C5" s="4">
        <v>20.7</v>
      </c>
      <c r="D5" s="4">
        <v>20.8</v>
      </c>
    </row>
    <row r="6">
      <c r="A6" s="1" t="s">
        <v>60</v>
      </c>
      <c r="B6" s="1">
        <v>232.2</v>
      </c>
      <c r="C6" s="1">
        <v>274.7</v>
      </c>
      <c r="D6" s="1">
        <v>311.3</v>
      </c>
    </row>
    <row r="7">
      <c r="A7" s="4" t="s">
        <v>61</v>
      </c>
      <c r="B7" s="4">
        <v>45.23</v>
      </c>
      <c r="C7" s="3" t="s">
        <v>62</v>
      </c>
      <c r="D7" s="3" t="s">
        <v>62</v>
      </c>
    </row>
    <row r="8">
      <c r="A8" s="4" t="s">
        <v>63</v>
      </c>
      <c r="B8" s="4">
        <v>118.385</v>
      </c>
      <c r="C8" s="3" t="s">
        <v>62</v>
      </c>
      <c r="D8" s="3" t="s">
        <v>62</v>
      </c>
    </row>
    <row r="9">
      <c r="A9" s="4" t="s">
        <v>64</v>
      </c>
      <c r="B9" s="4">
        <v>68.58</v>
      </c>
      <c r="C9" s="3" t="s">
        <v>62</v>
      </c>
      <c r="D9" s="3" t="s">
        <v>62</v>
      </c>
    </row>
    <row r="10">
      <c r="A10" s="1" t="s">
        <v>65</v>
      </c>
      <c r="B10" s="1">
        <v>139.72</v>
      </c>
      <c r="C10" s="1">
        <v>139.7</v>
      </c>
      <c r="D10" s="1">
        <v>139.7</v>
      </c>
    </row>
    <row r="11">
      <c r="A11" s="1" t="s">
        <v>66</v>
      </c>
      <c r="B11" s="1">
        <v>122.48</v>
      </c>
      <c r="C11" s="1">
        <v>122.5</v>
      </c>
      <c r="D11" s="1">
        <v>113.8</v>
      </c>
    </row>
    <row r="12">
      <c r="A12" s="1" t="s">
        <v>67</v>
      </c>
      <c r="B12" s="1">
        <v>32.3</v>
      </c>
      <c r="C12" s="1">
        <v>24.3</v>
      </c>
      <c r="D12" s="1">
        <v>23.9</v>
      </c>
    </row>
    <row r="13">
      <c r="A13" s="1" t="s">
        <v>68</v>
      </c>
      <c r="B13" s="1">
        <v>53.66</v>
      </c>
      <c r="C13" s="1">
        <v>41.5</v>
      </c>
      <c r="D13" s="1">
        <v>39.4</v>
      </c>
    </row>
    <row r="14">
      <c r="A14" s="9" t="s">
        <v>69</v>
      </c>
      <c r="B14" s="9">
        <v>1126.84</v>
      </c>
      <c r="C14" s="9">
        <v>872.2</v>
      </c>
      <c r="D14" s="9">
        <v>828.4</v>
      </c>
    </row>
  </sheetData>
  <drawing r:id="rId2"/>
  <legacyDrawing r:id="rId3"/>
</worksheet>
</file>